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25"/>
  </bookViews>
  <sheets>
    <sheet name="PPI" sheetId="1" r:id="rId1"/>
  </sheets>
  <definedNames>
    <definedName name="_xlnm.Print_Area" localSheetId="0">PPI!$B$1:$M$52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L40" i="1"/>
  <c r="G40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9" i="1" l="1"/>
  <c r="G9" i="1"/>
  <c r="K43" i="1" l="1"/>
  <c r="J43" i="1"/>
  <c r="I43" i="1"/>
  <c r="H43" i="1"/>
  <c r="G43" i="1"/>
  <c r="K34" i="1"/>
  <c r="J34" i="1"/>
  <c r="I34" i="1"/>
  <c r="H34" i="1"/>
  <c r="G34" i="1"/>
  <c r="M43" i="1" l="1"/>
  <c r="M39" i="1"/>
  <c r="M34" i="1"/>
  <c r="M9" i="1"/>
  <c r="K45" i="1"/>
  <c r="I45" i="1"/>
  <c r="H45" i="1"/>
  <c r="J45" i="1"/>
  <c r="G45" i="1"/>
  <c r="L43" i="1"/>
  <c r="L39" i="1"/>
  <c r="L34" i="1"/>
  <c r="L9" i="1"/>
  <c r="L45" i="1" l="1"/>
  <c r="M45" i="1"/>
</calcChain>
</file>

<file path=xl/sharedStrings.xml><?xml version="1.0" encoding="utf-8"?>
<sst xmlns="http://schemas.openxmlformats.org/spreadsheetml/2006/main" count="73" uniqueCount="55">
  <si>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</si>
  <si>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</si>
  <si>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</si>
  <si>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</si>
  <si>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</si>
  <si>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</si>
  <si>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</si>
  <si>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</si>
  <si>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</si>
  <si>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</si>
  <si>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</si>
  <si>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</si>
  <si>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</si>
  <si>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</si>
  <si>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</si>
  <si>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</si>
  <si>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</si>
  <si>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</si>
  <si>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</si>
  <si>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</si>
  <si>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</si>
  <si>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E000101</t>
  </si>
  <si>
    <t>A POT EN REDES DE COND,DISTR Y PZAS ESP RECUPERADA</t>
  </si>
  <si>
    <t>EQUIPO DE COMPUTO Y DE TECNOLOGIAS DE LA INFORMAC</t>
  </si>
  <si>
    <t>EQUIPO DE COMUNICACION Y TELECOMUNICACION</t>
  </si>
  <si>
    <t>E00010101</t>
  </si>
  <si>
    <t>SUPERVICION DE OBRA</t>
  </si>
  <si>
    <t>E000102</t>
  </si>
  <si>
    <t>AGUA REGULADA CONFORME A NORMA</t>
  </si>
  <si>
    <t>MAQUINARIA Y EQUIPO DE CONSTRUCCION</t>
  </si>
  <si>
    <t>OTROS EQUIPOS</t>
  </si>
  <si>
    <t>E000103</t>
  </si>
  <si>
    <t>OPERATIVIDAD DEL SISTEMA HIDRAULICO MEJORADA</t>
  </si>
  <si>
    <t>VEHICULOS Y EQUIPO TERRESTRE</t>
  </si>
  <si>
    <t>CARROCERIAS Y REMOLQUES</t>
  </si>
  <si>
    <t>SIST DE AIRE ACON, CALEFACC Y DE REFR INDUS Y COM</t>
  </si>
  <si>
    <t>FRANQUICIAS</t>
  </si>
  <si>
    <t>LICENCIAS INFORMATICAS E INTELECTUALES</t>
  </si>
  <si>
    <t>E00010301</t>
  </si>
  <si>
    <t>GESTION PARA OBTENCION DE RECURSOS</t>
  </si>
  <si>
    <t>E00010302</t>
  </si>
  <si>
    <t>ADMINISTRACION DEL RECURSO HUMANO</t>
  </si>
  <si>
    <t>E00010304</t>
  </si>
  <si>
    <t>GESTION Y COBRANZA DEL INGRESO</t>
  </si>
  <si>
    <t>E00010305</t>
  </si>
  <si>
    <t>CONTROL Y OPERATIVIDAD DEL EQUIPO INFORMATICO</t>
  </si>
  <si>
    <t>E00010306</t>
  </si>
  <si>
    <t>DIFUSION DE LA OPERATIVIDAD DEL SISTEMA</t>
  </si>
  <si>
    <t>CONS D OBRS P EL ABS DE AGUA, PETRO, GS, ELE Y TEL</t>
  </si>
  <si>
    <t>OTRAS CONSTR DE INGENIERIA CIVIL U OBRA PESADA</t>
  </si>
  <si>
    <t>Junta Municipal de Agua Potable y Alcantarillado de Cortázar, Gto.
Programas y Proyectos de Inversión
Del 1 de Enero al 30 de Junio de 2023</t>
  </si>
  <si>
    <t xml:space="preserve">      _______________________________</t>
  </si>
  <si>
    <t xml:space="preserve">     ______________________________</t>
  </si>
  <si>
    <t xml:space="preserve">         PRESIDENTE DEL CONSEJO
C.P.C. LUIS MARTIN LOPEZ FLORES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</si>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</sst>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8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Alignment="1" applyProtection="1">
      <alignment horizontal="center" vertical="top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3" fillId="0" borderId="0" xfId="4" applyFont="1" applyAlignment="1" applyProtection="1">
      <alignment horizontal="left" vertical="top" wrapText="1" indent="2"/>
      <protection locked="0"/>
    </xf>
    <xf numFmtId="0" fontId="3" fillId="0" borderId="0" xfId="4" applyFont="1" applyAlignment="1" applyProtection="1">
      <alignment horizontal="center"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5" fillId="0" borderId="0" xfId="4" applyFont="1" applyAlignment="1" applyProtection="1">
      <alignment vertical="top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tabSelected="1" workbookViewId="0">
      <selection activeCell="B1" sqref="B1:M52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50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31" si="0">+H9</f>
        <v>47500</v>
      </c>
      <c r="H9" s="36">
        <v>47500</v>
      </c>
      <c r="I9" s="36">
        <v>47500</v>
      </c>
      <c r="J9" s="36">
        <v>0</v>
      </c>
      <c r="K9" s="36">
        <v>17974.14</v>
      </c>
      <c r="L9" s="37">
        <f t="shared" ref="L9:L31" si="1">IFERROR(K9/H9,0)</f>
        <v>0.37840294736842106</v>
      </c>
      <c r="M9" s="38">
        <f t="shared" ref="M9:M31" si="2">IFERROR(K9/I9,0)</f>
        <v>0.37840294736842106</v>
      </c>
    </row>
    <row r="10" spans="2:13" x14ac:dyDescent="0.2">
      <c r="B10" s="32"/>
      <c r="C10" s="33"/>
      <c r="D10" s="34"/>
      <c r="E10" s="29">
        <v>5650</v>
      </c>
      <c r="F10" s="30" t="s">
        <v>24</v>
      </c>
      <c r="G10" s="35">
        <f t="shared" si="0"/>
        <v>8300</v>
      </c>
      <c r="H10" s="36">
        <v>8300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25</v>
      </c>
      <c r="C11" s="33"/>
      <c r="D11" s="34" t="s">
        <v>26</v>
      </c>
      <c r="E11" s="29">
        <v>5650</v>
      </c>
      <c r="F11" s="30" t="s">
        <v>24</v>
      </c>
      <c r="G11" s="35">
        <f t="shared" si="0"/>
        <v>0</v>
      </c>
      <c r="H11" s="36">
        <v>0</v>
      </c>
      <c r="I11" s="36">
        <v>8300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 t="s">
        <v>27</v>
      </c>
      <c r="C12" s="33"/>
      <c r="D12" s="34" t="s">
        <v>28</v>
      </c>
      <c r="E12" s="29">
        <v>5150</v>
      </c>
      <c r="F12" s="30" t="s">
        <v>23</v>
      </c>
      <c r="G12" s="35">
        <f t="shared" si="0"/>
        <v>5000</v>
      </c>
      <c r="H12" s="36">
        <v>5000</v>
      </c>
      <c r="I12" s="36">
        <v>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5630</v>
      </c>
      <c r="F13" s="30" t="s">
        <v>29</v>
      </c>
      <c r="G13" s="35">
        <f t="shared" si="0"/>
        <v>87000</v>
      </c>
      <c r="H13" s="36">
        <v>87000</v>
      </c>
      <c r="I13" s="36">
        <v>87000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5690</v>
      </c>
      <c r="F14" s="30" t="s">
        <v>30</v>
      </c>
      <c r="G14" s="35">
        <f t="shared" si="0"/>
        <v>39520</v>
      </c>
      <c r="H14" s="36">
        <v>39520</v>
      </c>
      <c r="I14" s="36">
        <v>357534.39</v>
      </c>
      <c r="J14" s="36">
        <v>0</v>
      </c>
      <c r="K14" s="36">
        <v>318014.39</v>
      </c>
      <c r="L14" s="37">
        <f t="shared" si="1"/>
        <v>8.0469228238866393</v>
      </c>
      <c r="M14" s="38">
        <f t="shared" si="2"/>
        <v>0.88946517844059703</v>
      </c>
    </row>
    <row r="15" spans="2:13" ht="22.5" x14ac:dyDescent="0.2">
      <c r="B15" s="32" t="s">
        <v>31</v>
      </c>
      <c r="C15" s="33"/>
      <c r="D15" s="34" t="s">
        <v>32</v>
      </c>
      <c r="E15" s="29">
        <v>5150</v>
      </c>
      <c r="F15" s="30" t="s">
        <v>23</v>
      </c>
      <c r="G15" s="35">
        <f t="shared" si="0"/>
        <v>229000</v>
      </c>
      <c r="H15" s="36">
        <v>229000</v>
      </c>
      <c r="I15" s="36">
        <v>28000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5410</v>
      </c>
      <c r="F16" s="30" t="s">
        <v>33</v>
      </c>
      <c r="G16" s="35">
        <f t="shared" si="0"/>
        <v>80000</v>
      </c>
      <c r="H16" s="36">
        <v>80000</v>
      </c>
      <c r="I16" s="36">
        <v>755484.48</v>
      </c>
      <c r="J16" s="36">
        <v>0</v>
      </c>
      <c r="K16" s="36">
        <v>715484.48</v>
      </c>
      <c r="L16" s="37">
        <f t="shared" si="1"/>
        <v>8.9435559999999992</v>
      </c>
      <c r="M16" s="38">
        <f t="shared" si="2"/>
        <v>0.94705384285326422</v>
      </c>
    </row>
    <row r="17" spans="2:13" x14ac:dyDescent="0.2">
      <c r="B17" s="32"/>
      <c r="C17" s="33"/>
      <c r="D17" s="34"/>
      <c r="E17" s="29">
        <v>5420</v>
      </c>
      <c r="F17" s="30" t="s">
        <v>34</v>
      </c>
      <c r="G17" s="35">
        <f t="shared" si="0"/>
        <v>0</v>
      </c>
      <c r="H17" s="36">
        <v>0</v>
      </c>
      <c r="I17" s="36">
        <v>132500</v>
      </c>
      <c r="J17" s="36">
        <v>132500</v>
      </c>
      <c r="K17" s="36">
        <v>132500</v>
      </c>
      <c r="L17" s="37">
        <f t="shared" si="1"/>
        <v>0</v>
      </c>
      <c r="M17" s="38">
        <f t="shared" si="2"/>
        <v>1</v>
      </c>
    </row>
    <row r="18" spans="2:13" x14ac:dyDescent="0.2">
      <c r="B18" s="32"/>
      <c r="C18" s="33"/>
      <c r="D18" s="34"/>
      <c r="E18" s="29">
        <v>5630</v>
      </c>
      <c r="F18" s="30" t="s">
        <v>29</v>
      </c>
      <c r="G18" s="35">
        <f t="shared" si="0"/>
        <v>160490</v>
      </c>
      <c r="H18" s="36">
        <v>160490</v>
      </c>
      <c r="I18" s="36">
        <v>160490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5640</v>
      </c>
      <c r="F19" s="30" t="s">
        <v>35</v>
      </c>
      <c r="G19" s="35">
        <f t="shared" si="0"/>
        <v>9200</v>
      </c>
      <c r="H19" s="36">
        <v>9200</v>
      </c>
      <c r="I19" s="36">
        <v>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5650</v>
      </c>
      <c r="F20" s="30" t="s">
        <v>24</v>
      </c>
      <c r="G20" s="35">
        <f t="shared" si="0"/>
        <v>99600</v>
      </c>
      <c r="H20" s="36">
        <v>99600</v>
      </c>
      <c r="I20" s="36">
        <v>49800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5690</v>
      </c>
      <c r="F21" s="30" t="s">
        <v>30</v>
      </c>
      <c r="G21" s="35">
        <f t="shared" si="0"/>
        <v>830817</v>
      </c>
      <c r="H21" s="36">
        <v>830817</v>
      </c>
      <c r="I21" s="36">
        <v>3953887.92</v>
      </c>
      <c r="J21" s="36">
        <v>13960</v>
      </c>
      <c r="K21" s="36">
        <v>3269773.52</v>
      </c>
      <c r="L21" s="37">
        <f t="shared" si="1"/>
        <v>3.9356121985948773</v>
      </c>
      <c r="M21" s="38">
        <f t="shared" si="2"/>
        <v>0.82697678491604787</v>
      </c>
    </row>
    <row r="22" spans="2:13" x14ac:dyDescent="0.2">
      <c r="B22" s="32"/>
      <c r="C22" s="33"/>
      <c r="D22" s="34"/>
      <c r="E22" s="29">
        <v>5960</v>
      </c>
      <c r="F22" s="30" t="s">
        <v>36</v>
      </c>
      <c r="G22" s="35">
        <f t="shared" si="0"/>
        <v>100000</v>
      </c>
      <c r="H22" s="36">
        <v>100000</v>
      </c>
      <c r="I22" s="36">
        <v>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5970</v>
      </c>
      <c r="F23" s="30" t="s">
        <v>37</v>
      </c>
      <c r="G23" s="35">
        <f t="shared" si="0"/>
        <v>143900</v>
      </c>
      <c r="H23" s="36">
        <v>143900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 t="s">
        <v>38</v>
      </c>
      <c r="C24" s="33"/>
      <c r="D24" s="34" t="s">
        <v>39</v>
      </c>
      <c r="E24" s="29">
        <v>5960</v>
      </c>
      <c r="F24" s="30" t="s">
        <v>36</v>
      </c>
      <c r="G24" s="35">
        <f t="shared" si="0"/>
        <v>0</v>
      </c>
      <c r="H24" s="36">
        <v>0</v>
      </c>
      <c r="I24" s="36">
        <v>100000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ht="22.5" x14ac:dyDescent="0.2">
      <c r="B25" s="32" t="s">
        <v>40</v>
      </c>
      <c r="C25" s="33"/>
      <c r="D25" s="34" t="s">
        <v>41</v>
      </c>
      <c r="E25" s="29">
        <v>5150</v>
      </c>
      <c r="F25" s="30" t="s">
        <v>23</v>
      </c>
      <c r="G25" s="35">
        <f t="shared" si="0"/>
        <v>0</v>
      </c>
      <c r="H25" s="36">
        <v>0</v>
      </c>
      <c r="I25" s="36">
        <v>10000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 t="s">
        <v>42</v>
      </c>
      <c r="C26" s="33"/>
      <c r="D26" s="34" t="s">
        <v>43</v>
      </c>
      <c r="E26" s="29">
        <v>5410</v>
      </c>
      <c r="F26" s="30" t="s">
        <v>33</v>
      </c>
      <c r="G26" s="35">
        <f t="shared" si="0"/>
        <v>0</v>
      </c>
      <c r="H26" s="36">
        <v>0</v>
      </c>
      <c r="I26" s="36">
        <v>40000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5650</v>
      </c>
      <c r="F27" s="30" t="s">
        <v>24</v>
      </c>
      <c r="G27" s="35">
        <f t="shared" si="0"/>
        <v>0</v>
      </c>
      <c r="H27" s="36">
        <v>0</v>
      </c>
      <c r="I27" s="36">
        <v>41500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ht="22.5" x14ac:dyDescent="0.2">
      <c r="B28" s="32" t="s">
        <v>44</v>
      </c>
      <c r="C28" s="33"/>
      <c r="D28" s="34" t="s">
        <v>45</v>
      </c>
      <c r="E28" s="29">
        <v>5150</v>
      </c>
      <c r="F28" s="30" t="s">
        <v>23</v>
      </c>
      <c r="G28" s="35">
        <f t="shared" si="0"/>
        <v>0</v>
      </c>
      <c r="H28" s="36">
        <v>0</v>
      </c>
      <c r="I28" s="36">
        <v>191000</v>
      </c>
      <c r="J28" s="36">
        <v>27624.12</v>
      </c>
      <c r="K28" s="36">
        <v>96280.49</v>
      </c>
      <c r="L28" s="37">
        <f t="shared" si="1"/>
        <v>0</v>
      </c>
      <c r="M28" s="38">
        <f t="shared" si="2"/>
        <v>0.50408633507853406</v>
      </c>
    </row>
    <row r="29" spans="2:13" x14ac:dyDescent="0.2">
      <c r="B29" s="32"/>
      <c r="C29" s="33"/>
      <c r="D29" s="34"/>
      <c r="E29" s="29">
        <v>5650</v>
      </c>
      <c r="F29" s="30" t="s">
        <v>24</v>
      </c>
      <c r="G29" s="35">
        <f t="shared" si="0"/>
        <v>0</v>
      </c>
      <c r="H29" s="36">
        <v>0</v>
      </c>
      <c r="I29" s="36">
        <v>8300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">
      <c r="B30" s="32"/>
      <c r="C30" s="33"/>
      <c r="D30" s="34"/>
      <c r="E30" s="29">
        <v>5970</v>
      </c>
      <c r="F30" s="30" t="s">
        <v>37</v>
      </c>
      <c r="G30" s="35">
        <f t="shared" si="0"/>
        <v>0</v>
      </c>
      <c r="H30" s="36">
        <v>0</v>
      </c>
      <c r="I30" s="36">
        <v>143900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46</v>
      </c>
      <c r="C31" s="33"/>
      <c r="D31" s="34" t="s">
        <v>47</v>
      </c>
      <c r="E31" s="29">
        <v>5640</v>
      </c>
      <c r="F31" s="30" t="s">
        <v>35</v>
      </c>
      <c r="G31" s="35">
        <f t="shared" si="0"/>
        <v>0</v>
      </c>
      <c r="H31" s="36">
        <v>0</v>
      </c>
      <c r="I31" s="36">
        <v>9200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13.15" x14ac:dyDescent="0.25">
      <c r="B32" s="32"/>
      <c r="C32" s="33"/>
      <c r="D32" s="34"/>
      <c r="E32" s="39"/>
      <c r="F32" s="40"/>
      <c r="G32" s="44"/>
      <c r="H32" s="44"/>
      <c r="I32" s="44"/>
      <c r="J32" s="44"/>
      <c r="K32" s="44"/>
      <c r="L32" s="41"/>
      <c r="M32" s="42"/>
    </row>
    <row r="33" spans="2:13" ht="13.15" x14ac:dyDescent="0.25">
      <c r="B33" s="32"/>
      <c r="C33" s="33"/>
      <c r="D33" s="27"/>
      <c r="E33" s="43"/>
      <c r="F33" s="27"/>
      <c r="G33" s="27"/>
      <c r="H33" s="27"/>
      <c r="I33" s="27"/>
      <c r="J33" s="27"/>
      <c r="K33" s="27"/>
      <c r="L33" s="27"/>
      <c r="M33" s="28"/>
    </row>
    <row r="34" spans="2:13" ht="13.15" customHeight="1" x14ac:dyDescent="0.2">
      <c r="B34" s="88" t="s">
        <v>14</v>
      </c>
      <c r="C34" s="89"/>
      <c r="D34" s="89"/>
      <c r="E34" s="89"/>
      <c r="F34" s="89"/>
      <c r="G34" s="7">
        <f>SUM(G9:G31)</f>
        <v>1840327</v>
      </c>
      <c r="H34" s="7">
        <f>SUM(H9:H31)</f>
        <v>1840327</v>
      </c>
      <c r="I34" s="7">
        <f>SUM(I9:I31)</f>
        <v>6129396.79</v>
      </c>
      <c r="J34" s="7">
        <f>SUM(J9:J31)</f>
        <v>174084.12</v>
      </c>
      <c r="K34" s="7">
        <f>SUM(K9:K31)</f>
        <v>4550027.0200000005</v>
      </c>
      <c r="L34" s="8">
        <f>IFERROR(K34/H34,0)</f>
        <v>2.4724013830150842</v>
      </c>
      <c r="M34" s="9">
        <f>IFERROR(K34/I34,0)</f>
        <v>0.74232867864310681</v>
      </c>
    </row>
    <row r="35" spans="2:13" ht="4.9000000000000004" customHeight="1" x14ac:dyDescent="0.25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90" t="s">
        <v>15</v>
      </c>
      <c r="C36" s="87"/>
      <c r="D36" s="87"/>
      <c r="E36" s="21"/>
      <c r="F36" s="26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25"/>
      <c r="C37" s="87" t="s">
        <v>16</v>
      </c>
      <c r="D37" s="87"/>
      <c r="E37" s="21"/>
      <c r="F37" s="26"/>
      <c r="G37" s="27"/>
      <c r="H37" s="27"/>
      <c r="I37" s="27"/>
      <c r="J37" s="27"/>
      <c r="K37" s="27"/>
      <c r="L37" s="27"/>
      <c r="M37" s="28"/>
    </row>
    <row r="38" spans="2:13" ht="6" customHeight="1" x14ac:dyDescent="0.25">
      <c r="B38" s="45"/>
      <c r="C38" s="46"/>
      <c r="D38" s="46"/>
      <c r="E38" s="39"/>
      <c r="F38" s="46"/>
      <c r="G38" s="27"/>
      <c r="H38" s="27"/>
      <c r="I38" s="27"/>
      <c r="J38" s="27"/>
      <c r="K38" s="27"/>
      <c r="L38" s="27"/>
      <c r="M38" s="28"/>
    </row>
    <row r="39" spans="2:13" ht="22.5" x14ac:dyDescent="0.2">
      <c r="B39" s="32" t="s">
        <v>21</v>
      </c>
      <c r="C39" s="33"/>
      <c r="D39" s="27" t="s">
        <v>22</v>
      </c>
      <c r="E39" s="43">
        <v>6130</v>
      </c>
      <c r="F39" s="27" t="s">
        <v>48</v>
      </c>
      <c r="G39" s="35">
        <f>+H39</f>
        <v>15316130</v>
      </c>
      <c r="H39" s="36">
        <v>15316130</v>
      </c>
      <c r="I39" s="36">
        <v>14670161.91</v>
      </c>
      <c r="J39" s="36">
        <v>0</v>
      </c>
      <c r="K39" s="36">
        <v>5735902.6100000003</v>
      </c>
      <c r="L39" s="37">
        <f>IFERROR(K39/H39,0)</f>
        <v>0.3745007785909365</v>
      </c>
      <c r="M39" s="38">
        <f>IFERROR(K39/I39,0)</f>
        <v>0.39099109097699114</v>
      </c>
    </row>
    <row r="40" spans="2:13" x14ac:dyDescent="0.2">
      <c r="B40" s="32" t="s">
        <v>27</v>
      </c>
      <c r="C40" s="33"/>
      <c r="D40" s="27" t="s">
        <v>28</v>
      </c>
      <c r="E40" s="43">
        <v>6160</v>
      </c>
      <c r="F40" s="27" t="s">
        <v>49</v>
      </c>
      <c r="G40" s="35">
        <f>+H40</f>
        <v>240000</v>
      </c>
      <c r="H40" s="36">
        <v>240000</v>
      </c>
      <c r="I40" s="36">
        <v>240000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ht="13.15" x14ac:dyDescent="0.25">
      <c r="B41" s="32"/>
      <c r="C41" s="33"/>
      <c r="D41" s="27"/>
      <c r="E41" s="43"/>
      <c r="F41" s="27"/>
      <c r="G41" s="44"/>
      <c r="H41" s="44"/>
      <c r="I41" s="44"/>
      <c r="J41" s="44"/>
      <c r="K41" s="44"/>
      <c r="L41" s="41"/>
      <c r="M41" s="42"/>
    </row>
    <row r="42" spans="2:13" ht="13.15" x14ac:dyDescent="0.25">
      <c r="B42" s="47"/>
      <c r="C42" s="48"/>
      <c r="D42" s="49"/>
      <c r="E42" s="50"/>
      <c r="F42" s="49"/>
      <c r="G42" s="49"/>
      <c r="H42" s="49"/>
      <c r="I42" s="49"/>
      <c r="J42" s="49"/>
      <c r="K42" s="49"/>
      <c r="L42" s="49"/>
      <c r="M42" s="51"/>
    </row>
    <row r="43" spans="2:13" x14ac:dyDescent="0.2">
      <c r="B43" s="88" t="s">
        <v>17</v>
      </c>
      <c r="C43" s="89"/>
      <c r="D43" s="89"/>
      <c r="E43" s="89"/>
      <c r="F43" s="89"/>
      <c r="G43" s="7">
        <f>SUM(G39:G40)</f>
        <v>15556130</v>
      </c>
      <c r="H43" s="7">
        <f>SUM(H39:H40)</f>
        <v>15556130</v>
      </c>
      <c r="I43" s="7">
        <f>SUM(I39:I40)</f>
        <v>14910161.91</v>
      </c>
      <c r="J43" s="7">
        <f>SUM(J39:J40)</f>
        <v>0</v>
      </c>
      <c r="K43" s="7">
        <f>SUM(K39:K40)</f>
        <v>5735902.6100000003</v>
      </c>
      <c r="L43" s="8">
        <f>IFERROR(K43/H43,0)</f>
        <v>0.36872297994424064</v>
      </c>
      <c r="M43" s="9">
        <f>IFERROR(K43/I43,0)</f>
        <v>0.38469754014897883</v>
      </c>
    </row>
    <row r="44" spans="2:13" ht="13.15" x14ac:dyDescent="0.25">
      <c r="B44" s="4"/>
      <c r="C44" s="5"/>
      <c r="D44" s="2"/>
      <c r="E44" s="6"/>
      <c r="F44" s="2"/>
      <c r="G44" s="2"/>
      <c r="H44" s="2"/>
      <c r="I44" s="2"/>
      <c r="J44" s="2"/>
      <c r="K44" s="2"/>
      <c r="L44" s="2"/>
      <c r="M44" s="3"/>
    </row>
    <row r="45" spans="2:13" x14ac:dyDescent="0.2">
      <c r="B45" s="75" t="s">
        <v>18</v>
      </c>
      <c r="C45" s="76"/>
      <c r="D45" s="76"/>
      <c r="E45" s="76"/>
      <c r="F45" s="76"/>
      <c r="G45" s="10">
        <f>+G34+G43</f>
        <v>17396457</v>
      </c>
      <c r="H45" s="10">
        <f>+H34+H43</f>
        <v>17396457</v>
      </c>
      <c r="I45" s="10">
        <f>+I34+I43</f>
        <v>21039558.699999999</v>
      </c>
      <c r="J45" s="10">
        <f>+J34+J43</f>
        <v>174084.12</v>
      </c>
      <c r="K45" s="10">
        <f>+K34+K43</f>
        <v>10285929.630000001</v>
      </c>
      <c r="L45" s="11">
        <f>IFERROR(K45/H45,0)</f>
        <v>0.59126577497935362</v>
      </c>
      <c r="M45" s="12">
        <f>IFERROR(K45/I45,0)</f>
        <v>0.48888523645697957</v>
      </c>
    </row>
    <row r="46" spans="2:13" x14ac:dyDescent="0.2">
      <c r="B46" s="13"/>
      <c r="C46" s="14"/>
      <c r="D46" s="14"/>
      <c r="E46" s="15"/>
      <c r="F46" s="14"/>
      <c r="G46" s="14"/>
      <c r="H46" s="14"/>
      <c r="I46" s="14"/>
      <c r="J46" s="14"/>
      <c r="K46" s="14"/>
      <c r="L46" s="14"/>
      <c r="M46" s="16"/>
    </row>
    <row r="47" spans="2:13" ht="15" x14ac:dyDescent="0.25">
      <c r="B47" s="17" t="s">
        <v>19</v>
      </c>
      <c r="C47" s="17"/>
      <c r="D47" s="18"/>
      <c r="E47" s="19"/>
      <c r="F47" s="18"/>
      <c r="G47" s="18"/>
      <c r="H47" s="18"/>
    </row>
    <row r="51" spans="4:10" x14ac:dyDescent="0.2">
      <c r="D51" s="91" t="s">
        <v>51</v>
      </c>
      <c r="E51" s="92"/>
      <c r="F51" s="92"/>
      <c r="G51" s="93"/>
      <c r="H51" s="97" t="s">
        <v>52</v>
      </c>
      <c r="I51" s="97"/>
    </row>
    <row r="52" spans="4:10" ht="22.5" customHeight="1" x14ac:dyDescent="0.2">
      <c r="D52" s="94" t="s">
        <v>53</v>
      </c>
      <c r="E52" s="95"/>
      <c r="F52" s="95"/>
      <c r="G52" s="96"/>
      <c r="H52" s="95" t="s">
        <v>54</v>
      </c>
      <c r="I52" s="95"/>
      <c r="J52" s="95"/>
    </row>
  </sheetData>
  <mergeCells count="25">
    <mergeCell ref="E51:F51"/>
    <mergeCell ref="E52:F52"/>
    <mergeCell ref="H52:J52"/>
    <mergeCell ref="B45:F45"/>
    <mergeCell ref="K3:K5"/>
    <mergeCell ref="L3:M3"/>
    <mergeCell ref="L4:L5"/>
    <mergeCell ref="M4:M5"/>
    <mergeCell ref="B6:D6"/>
    <mergeCell ref="J6:K6"/>
    <mergeCell ref="C7:D7"/>
    <mergeCell ref="B34:F34"/>
    <mergeCell ref="B36:D36"/>
    <mergeCell ref="C37:D37"/>
    <mergeCell ref="B43:F4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cp:lastPrinted>2023-08-08T19:54:27Z</cp:lastPrinted>
  <dcterms:created xsi:type="dcterms:W3CDTF">2020-08-06T19:52:58Z</dcterms:created>
  <dcterms:modified xsi:type="dcterms:W3CDTF">2023-08-08T19:54:46Z</dcterms:modified>
</cp:coreProperties>
</file>